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AN-FEBR 202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<sst xmlns="http://schemas.openxmlformats.org/spreadsheetml/2006/main" count="33" uniqueCount="33">
  <si>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Programul national de oncologie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</si>
  <si>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</si>
  <si>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</si>
  <si>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</si>
  <si>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</si>
  <si>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</si>
  <si>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</si>
  <si>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</si>
  <si>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</si>
  <si>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</si>
  <si>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</si>
  <si>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</si>
  <si>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</si>
  <si>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</si>
  <si>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</si>
  <si>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</si>
  <si>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 xml:space="preserve">        *Angioedem ereditar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</si>
  <si>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</si>
  <si>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</si>
  <si>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profilaxie intermitenta</t>
  </si>
  <si>
    <t>Credite de angajament</t>
  </si>
  <si>
    <t xml:space="preserve">        * consumabile sisteme monitorizare continua a glicemiei</t>
  </si>
  <si>
    <t xml:space="preserve">        *Mucoviscidoza adulti</t>
  </si>
  <si>
    <t xml:space="preserve">        *Purpura trombocitopenica imuna cronica la bolnavii splenectomizati sau nesplenectomizati</t>
  </si>
  <si>
    <t xml:space="preserve">        *Fibroza pulmonara idiopatica</t>
  </si>
  <si>
    <t>* Hemofilie cu substitutie " on demand"</t>
  </si>
  <si>
    <t>* Hemofilie profilaxie continua</t>
  </si>
  <si>
    <t>Sume pentru medicamenteutilizate in in programele nationale cu scop curativ care fac obiectul contractelor de tip COST VOLUM, din care:</t>
  </si>
  <si>
    <t xml:space="preserve"> *Subprogramul de tratament medicamentos al bolnavilor cu afectiuni oncologice</t>
  </si>
  <si>
    <t xml:space="preserve">        *Limfangioleiomatoza</t>
  </si>
  <si>
    <t xml:space="preserve">Programul national de diabet, din care : </t>
  </si>
  <si>
    <t xml:space="preserve">Valoarea creditelor de angajament aferente Programelor nationale de sanatate </t>
  </si>
  <si>
    <t>aferente  SEMESTRULUI 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</si>
</sst>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7">
      <selection activeCell="L17" sqref="L17"/>
    </sheetView>
  </sheetViews>
  <sheetFormatPr defaultColWidth="9.140625" defaultRowHeight="12.75"/>
  <cols>
    <col min="1" max="1" width="55.140625" style="1" customWidth="1"/>
    <col min="2" max="2" width="37.7109375" style="1" customWidth="1"/>
    <col min="3" max="3" width="26.8515625" style="1" customWidth="1"/>
    <col min="4" max="4" width="14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14</v>
      </c>
    </row>
    <row r="2" s="3" customFormat="1" ht="12.75"/>
    <row r="3" spans="1:4" s="3" customFormat="1" ht="54" customHeight="1">
      <c r="A3" s="25" t="s">
        <v>31</v>
      </c>
      <c r="B3" s="25"/>
      <c r="C3" s="24"/>
      <c r="D3" s="24"/>
    </row>
    <row r="4" spans="1:4" s="3" customFormat="1" ht="21" customHeight="1">
      <c r="A4" s="25" t="s">
        <v>32</v>
      </c>
      <c r="B4" s="25"/>
      <c r="C4" s="24"/>
      <c r="D4" s="24"/>
    </row>
    <row r="5" spans="1:4" s="3" customFormat="1" ht="19.5" customHeight="1">
      <c r="A5" s="4"/>
      <c r="B5" s="4"/>
      <c r="C5" s="4"/>
      <c r="D5" s="4"/>
    </row>
    <row r="6" spans="2:4" ht="12.75">
      <c r="B6" s="12" t="s">
        <v>15</v>
      </c>
      <c r="C6" s="3"/>
      <c r="D6" s="1"/>
    </row>
    <row r="7" spans="1:4" ht="12.75">
      <c r="A7" s="11" t="s">
        <v>11</v>
      </c>
      <c r="B7" s="11" t="s">
        <v>20</v>
      </c>
      <c r="C7"/>
      <c r="D7" s="1"/>
    </row>
    <row r="8" spans="1:7" s="3" customFormat="1" ht="12.75">
      <c r="A8" s="10" t="s">
        <v>0</v>
      </c>
      <c r="B8" s="7">
        <v>9606660</v>
      </c>
      <c r="C8" s="15"/>
      <c r="F8" s="17">
        <f>B8+B9+B17+B18+B27+B31+B32</f>
        <v>39129270</v>
      </c>
      <c r="G8" s="17" t="e">
        <f>#REF!+#REF!+#REF!+#REF!+#REF!+#REF!+#REF!</f>
        <v>#REF!</v>
      </c>
    </row>
    <row r="9" spans="1:4" ht="12.75">
      <c r="A9" s="10" t="s">
        <v>30</v>
      </c>
      <c r="B9" s="7">
        <f>B10+B11+B14+B15+B16</f>
        <v>10016380</v>
      </c>
      <c r="C9"/>
      <c r="D9" s="1"/>
    </row>
    <row r="10" spans="1:4" ht="12.75">
      <c r="A10" s="5" t="s">
        <v>3</v>
      </c>
      <c r="B10" s="6">
        <v>9321650</v>
      </c>
      <c r="C10"/>
      <c r="D10" s="1"/>
    </row>
    <row r="11" spans="1:4" ht="12.75">
      <c r="A11" s="5" t="s">
        <v>4</v>
      </c>
      <c r="B11" s="6">
        <f>B12+B13</f>
        <v>632020</v>
      </c>
      <c r="C11"/>
      <c r="D11" s="1"/>
    </row>
    <row r="12" spans="1:3" s="2" customFormat="1" ht="12.75">
      <c r="A12" s="8" t="s">
        <v>1</v>
      </c>
      <c r="B12" s="9">
        <v>32760</v>
      </c>
      <c r="C12"/>
    </row>
    <row r="13" spans="1:3" s="2" customFormat="1" ht="12.75">
      <c r="A13" s="8" t="s">
        <v>2</v>
      </c>
      <c r="B13" s="9">
        <v>599260</v>
      </c>
      <c r="C13"/>
    </row>
    <row r="14" spans="1:6" s="2" customFormat="1" ht="25.5">
      <c r="A14" s="8" t="s">
        <v>17</v>
      </c>
      <c r="B14" s="9">
        <v>31260</v>
      </c>
      <c r="C14"/>
      <c r="F14" s="14"/>
    </row>
    <row r="15" spans="1:4" ht="12.75">
      <c r="A15" s="5" t="s">
        <v>5</v>
      </c>
      <c r="B15" s="6">
        <v>5270</v>
      </c>
      <c r="C15"/>
      <c r="D15" s="1"/>
    </row>
    <row r="16" spans="1:4" ht="12.75">
      <c r="A16" s="5" t="s">
        <v>21</v>
      </c>
      <c r="B16" s="6">
        <v>26180</v>
      </c>
      <c r="C16"/>
      <c r="D16" s="1"/>
    </row>
    <row r="17" spans="1:4" ht="25.5">
      <c r="A17" s="10" t="s">
        <v>6</v>
      </c>
      <c r="B17" s="7">
        <v>208560</v>
      </c>
      <c r="C17"/>
      <c r="D17" s="1"/>
    </row>
    <row r="18" spans="1:4" ht="25.5">
      <c r="A18" s="10" t="s">
        <v>7</v>
      </c>
      <c r="B18" s="7">
        <f>SUM(B19:B26)</f>
        <v>2977130</v>
      </c>
      <c r="C18"/>
      <c r="D18" s="1"/>
    </row>
    <row r="19" spans="1:4" ht="12.75">
      <c r="A19" s="5" t="s">
        <v>8</v>
      </c>
      <c r="B19" s="6">
        <v>9900</v>
      </c>
      <c r="C19"/>
      <c r="D19" s="1"/>
    </row>
    <row r="20" spans="1:4" ht="12.75">
      <c r="A20" s="5" t="s">
        <v>9</v>
      </c>
      <c r="B20" s="6">
        <v>1200000</v>
      </c>
      <c r="C20"/>
      <c r="D20" s="1"/>
    </row>
    <row r="21" spans="1:4" ht="12.75">
      <c r="A21" s="5" t="s">
        <v>22</v>
      </c>
      <c r="B21" s="6">
        <v>2000</v>
      </c>
      <c r="C21"/>
      <c r="D21" s="1"/>
    </row>
    <row r="22" spans="1:5" ht="12.75">
      <c r="A22" s="5" t="s">
        <v>10</v>
      </c>
      <c r="B22" s="6">
        <v>976330</v>
      </c>
      <c r="C22"/>
      <c r="D22" s="1"/>
      <c r="E22" s="16"/>
    </row>
    <row r="23" spans="1:4" ht="25.5">
      <c r="A23" s="5" t="s">
        <v>23</v>
      </c>
      <c r="B23" s="6">
        <v>432920</v>
      </c>
      <c r="C23"/>
      <c r="D23" s="1"/>
    </row>
    <row r="24" spans="1:4" ht="12.75">
      <c r="A24" s="5" t="s">
        <v>24</v>
      </c>
      <c r="B24" s="6">
        <v>121680</v>
      </c>
      <c r="C24"/>
      <c r="D24" s="1"/>
    </row>
    <row r="25" spans="1:4" ht="12.75">
      <c r="A25" s="5" t="s">
        <v>16</v>
      </c>
      <c r="B25" s="6">
        <v>228000</v>
      </c>
      <c r="C25"/>
      <c r="D25" s="1"/>
    </row>
    <row r="26" spans="1:4" ht="12.75">
      <c r="A26" s="5" t="s">
        <v>29</v>
      </c>
      <c r="B26" s="6">
        <v>6300</v>
      </c>
      <c r="C26"/>
      <c r="D26" s="1"/>
    </row>
    <row r="27" spans="1:4" ht="25.5">
      <c r="A27" s="10" t="s">
        <v>18</v>
      </c>
      <c r="B27" s="7">
        <f>B28+B29+B30</f>
        <v>289990</v>
      </c>
      <c r="C27"/>
      <c r="D27" s="1"/>
    </row>
    <row r="28" spans="1:3" s="21" customFormat="1" ht="12.75">
      <c r="A28" s="18" t="s">
        <v>26</v>
      </c>
      <c r="B28" s="19">
        <v>30000</v>
      </c>
      <c r="C28" s="20"/>
    </row>
    <row r="29" spans="1:4" ht="12.75">
      <c r="A29" s="13" t="s">
        <v>19</v>
      </c>
      <c r="B29" s="6">
        <v>243770</v>
      </c>
      <c r="C29"/>
      <c r="D29" s="1"/>
    </row>
    <row r="30" spans="1:4" ht="12.75">
      <c r="A30" s="13" t="s">
        <v>25</v>
      </c>
      <c r="B30" s="6">
        <v>16220</v>
      </c>
      <c r="C30"/>
      <c r="D30" s="1"/>
    </row>
    <row r="31" spans="1:4" ht="25.5">
      <c r="A31" s="10" t="s">
        <v>12</v>
      </c>
      <c r="B31" s="7">
        <v>149660</v>
      </c>
      <c r="C31"/>
      <c r="D31" s="1"/>
    </row>
    <row r="32" spans="1:4" ht="25.5">
      <c r="A32" s="10" t="s">
        <v>13</v>
      </c>
      <c r="B32" s="7">
        <v>15880890</v>
      </c>
      <c r="C32"/>
      <c r="D32" s="1"/>
    </row>
    <row r="33" spans="1:4" ht="66.75" customHeight="1">
      <c r="A33" s="10" t="s">
        <v>27</v>
      </c>
      <c r="B33" s="7">
        <f>B34</f>
        <v>1789950</v>
      </c>
      <c r="C33"/>
      <c r="D33" s="1"/>
    </row>
    <row r="34" spans="1:4" ht="25.5">
      <c r="A34" s="5" t="s">
        <v>28</v>
      </c>
      <c r="B34" s="6">
        <v>1789950</v>
      </c>
      <c r="C34" s="3"/>
      <c r="D34" s="1"/>
    </row>
    <row r="35" s="22" customFormat="1" ht="51.75" customHeight="1"/>
    <row r="36" spans="2:3" s="22" customFormat="1" ht="38.25" customHeight="1">
      <c r="B36" s="23">
        <f>B8+B10+B17+B18+B27</f>
        <v>22403990</v>
      </c>
      <c r="C36" s="23" t="e">
        <f>#REF!+#REF!+#REF!+#REF!+#REF!+#REF!</f>
        <v>#REF!</v>
      </c>
    </row>
    <row r="37" spans="2:3" s="22" customFormat="1" ht="41.25" customHeight="1">
      <c r="B37" s="23">
        <f>B11+B15+B16+B31</f>
        <v>813130</v>
      </c>
      <c r="C37" s="23" t="e">
        <f>#REF!+#REF!+#REF!+#REF!</f>
        <v>#REF!</v>
      </c>
    </row>
    <row r="38" s="22" customFormat="1" ht="50.25" customHeight="1"/>
    <row r="39" ht="57" customHeight="1"/>
    <row r="40" ht="57" customHeight="1"/>
    <row r="41" ht="40.5" customHeight="1"/>
    <row r="42" ht="44.25" customHeight="1"/>
    <row r="43" ht="40.5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2">
    <mergeCell ref="A3:B3"/>
    <mergeCell ref="A4:B4"/>
  </mergeCells>
  <printOptions/>
  <pageMargins left="0.7480314960629921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2023-02-23T11:46:04Z</cp:lastPrinted>
  <dcterms:created xsi:type="dcterms:W3CDTF">2014-11-14T07:42:43Z</dcterms:created>
  <dcterms:modified xsi:type="dcterms:W3CDTF">2023-02-23T12:38:18Z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